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35" windowWidth="15480" windowHeight="7695"/>
  </bookViews>
  <sheets>
    <sheet name="Лист1 (2)" sheetId="4" r:id="rId1"/>
    <sheet name="Лист2" sheetId="2" r:id="rId2"/>
    <sheet name="Лист3" sheetId="3" r:id="rId3"/>
  </sheets>
  <definedNames>
    <definedName name="_xlnm.Print_Titles" localSheetId="0">'Лист1 (2)'!$6:$8</definedName>
    <definedName name="_xlnm.Print_Area" localSheetId="0">'Лист1 (2)'!$A$1:$K$34</definedName>
  </definedNames>
  <calcPr calcId="114210" calcMode="manual" fullCalcOnLoad="1"/>
</workbook>
</file>

<file path=xl/calcChain.xml><?xml version="1.0" encoding="utf-8"?>
<calcChain xmlns="http://schemas.openxmlformats.org/spreadsheetml/2006/main">
  <c r="G15" i="4"/>
  <c r="G25"/>
  <c r="G17"/>
  <c r="G27"/>
  <c r="G14"/>
  <c r="E15"/>
  <c r="E16"/>
  <c r="E17"/>
  <c r="I31"/>
  <c r="F31"/>
  <c r="G30"/>
  <c r="G28"/>
  <c r="G26"/>
  <c r="G23"/>
  <c r="G16"/>
  <c r="F16"/>
  <c r="I16"/>
  <c r="F18"/>
  <c r="F29"/>
  <c r="F15"/>
  <c r="F13"/>
  <c r="F14"/>
  <c r="E14"/>
  <c r="E25"/>
  <c r="E13"/>
  <c r="E12"/>
  <c r="F24"/>
  <c r="E24"/>
  <c r="E27"/>
  <c r="E30"/>
  <c r="I18"/>
  <c r="I29"/>
  <c r="G18"/>
  <c r="F28"/>
  <c r="F27"/>
  <c r="F30"/>
  <c r="F12"/>
  <c r="F19"/>
  <c r="E28"/>
  <c r="F23"/>
  <c r="F26"/>
  <c r="E23"/>
  <c r="E26"/>
  <c r="G29"/>
  <c r="I19"/>
  <c r="G19"/>
  <c r="G31"/>
  <c r="E29"/>
  <c r="E19"/>
  <c r="E31"/>
  <c r="E18"/>
</calcChain>
</file>

<file path=xl/sharedStrings.xml><?xml version="1.0" encoding="utf-8"?>
<sst xmlns="http://schemas.openxmlformats.org/spreadsheetml/2006/main" count="55" uniqueCount="35">
  <si>
    <t>Цель «Обеспечение населения Белоярского района коммунальными услугами нормативного качества, обеспечение надежной и эффективной работы коммунальной инфраструктуры»</t>
  </si>
  <si>
    <t>1.1.</t>
  </si>
  <si>
    <t>УЖКХ</t>
  </si>
  <si>
    <t>Всего:</t>
  </si>
  <si>
    <t>бюджет автономного округа</t>
  </si>
  <si>
    <t>1.2.</t>
  </si>
  <si>
    <t>Итого по подпрограмме 1</t>
  </si>
  <si>
    <t>1.3.</t>
  </si>
  <si>
    <t>Наименование мероприятий муниципальной программы</t>
  </si>
  <si>
    <t>п/п</t>
  </si>
  <si>
    <t>Ответственный исполнитель, соисполнитель муниципальной программы (получатель бюджетных средств)</t>
  </si>
  <si>
    <t>Источники финансирования</t>
  </si>
  <si>
    <t>Всего</t>
  </si>
  <si>
    <t>Объем бюджетных ассигнований на реализацию муниципальной программы, тыс.рублей</t>
  </si>
  <si>
    <t>в том числе</t>
  </si>
  <si>
    <t>2014 год</t>
  </si>
  <si>
    <t>2015 год</t>
  </si>
  <si>
    <t>2016 год</t>
  </si>
  <si>
    <t>2.1.</t>
  </si>
  <si>
    <t>Итого по подпрограмме 2</t>
  </si>
  <si>
    <t>Итого по муниципальной программе</t>
  </si>
  <si>
    <t>Задача 1: Повышение эффективности, качества и надежности поставки коммунальных ресурсов "</t>
  </si>
  <si>
    <t>Подпрограмма 1 «Доступность и повышение качества жилищно-коммунальных услуг на территории городского поселения Белоярский»</t>
  </si>
  <si>
    <t>Субсидия на возмещение затрат по вывозу жидких бытовых отходов</t>
  </si>
  <si>
    <t>Сибсидии в целях возмещения затрат по ремонту систем коммунальной инфраструктуры</t>
  </si>
  <si>
    <t>Цель: "Улучшение технического состояния систем коммунальной инфраструктуры".</t>
  </si>
  <si>
    <t xml:space="preserve">Задача 2:"Проведение капитального ремонта систем коммунальной инфраструктуры" </t>
  </si>
  <si>
    <t>Подпрограмма 2 «Модернизация и реформирование жилищно-коммунального комплекса городского поселения Белоярский»</t>
  </si>
  <si>
    <t xml:space="preserve">ПРИЛОЖЕНИЕ 2
к муниципальной программе городского поселения Белоярский «Развитие жилищно-коммунального комплекса на территории городского поселения Белоярский на 2014 – 2016 годы»
</t>
  </si>
  <si>
    <t>бюджет городского поселения Белоярский</t>
  </si>
  <si>
    <t xml:space="preserve">
Основные мероприятия муниципальной программы
городского поселения Белоярский «Развитие жилищно-коммунального комплекса на территории городского поселения Белоярский на 2014 – 2016 годы»
</t>
  </si>
  <si>
    <t>Субсидия на возмещение затрат в связи с оказанием услуг теплоснабжения, водоснабжения и водоотведения на территории городского поселения Белоярский</t>
  </si>
  <si>
    <t>___________________</t>
  </si>
  <si>
    <t>Субсидия на возмещение недополученных доходов, связанных с оказанием населению жилищно-коммунальных услуг на территории городского поселения Белоярский</t>
  </si>
  <si>
    <t>ПРИЛОЖЕНИЕ 2
к постановлению администрации
городского поселения Белоярский                                                                                       от 09 июня 2015 года № 108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</si>
</sst>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0" fillId="2" borderId="0" xfId="0" applyFill="1"/>
    <xf numFmtId="0" fontId="2" fillId="2" borderId="1" xfId="0" applyFont="1" applyFill="1" applyBorder="1" applyAlignment="1">
      <alignment horizontal="left"/>
    </xf>
    <xf numFmtId="0" fontId="4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0" fillId="0" borderId="0" xfId="0" applyNumberFormat="1" applyBorder="1"/>
    <xf numFmtId="164" fontId="4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top"/>
    </xf>
    <xf numFmtId="164" fontId="1" fillId="0" borderId="3" xfId="0" applyNumberFormat="1" applyFont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top" wrapText="1"/>
    </xf>
    <xf numFmtId="164" fontId="0" fillId="0" borderId="1" xfId="0" applyNumberFormat="1" applyBorder="1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16" fontId="1" fillId="2" borderId="4" xfId="0" applyNumberFormat="1" applyFont="1" applyFill="1" applyBorder="1" applyAlignment="1">
      <alignment horizontal="center" vertical="center"/>
    </xf>
    <xf numFmtId="16" fontId="1" fillId="2" borderId="5" xfId="0" applyNumberFormat="1" applyFont="1" applyFill="1" applyBorder="1" applyAlignment="1">
      <alignment horizontal="center" vertical="center"/>
    </xf>
    <xf numFmtId="16" fontId="1" fillId="2" borderId="6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topLeftCell="B1" zoomScale="85" zoomScaleNormal="85" zoomScaleSheetLayoutView="136" workbookViewId="0">
      <selection activeCell="H1" sqref="H1:J3"/>
    </sheetView>
  </sheetViews>
  <sheetFormatPr defaultRowHeight="15"/>
  <cols>
    <col min="2" max="2" width="47.5703125" customWidth="1"/>
    <col min="3" max="3" width="13.42578125" customWidth="1"/>
    <col min="4" max="4" width="31" customWidth="1"/>
    <col min="5" max="5" width="14.7109375" customWidth="1"/>
    <col min="6" max="6" width="25.28515625" customWidth="1"/>
    <col min="8" max="8" width="16" customWidth="1"/>
    <col min="10" max="10" width="16.140625" customWidth="1"/>
    <col min="11" max="11" width="0.28515625" customWidth="1"/>
    <col min="12" max="12" width="9.140625" hidden="1" customWidth="1"/>
  </cols>
  <sheetData>
    <row r="1" spans="1:10">
      <c r="H1" s="55" t="s">
        <v>34</v>
      </c>
      <c r="I1" s="56"/>
      <c r="J1" s="56"/>
    </row>
    <row r="2" spans="1:10">
      <c r="H2" s="56"/>
      <c r="I2" s="56"/>
      <c r="J2" s="56"/>
    </row>
    <row r="3" spans="1:10" ht="25.5" customHeight="1">
      <c r="H3" s="56"/>
      <c r="I3" s="56"/>
      <c r="J3" s="56"/>
    </row>
    <row r="4" spans="1:10" ht="68.25" customHeight="1">
      <c r="F4" s="1"/>
      <c r="H4" s="25" t="s">
        <v>28</v>
      </c>
      <c r="I4" s="25"/>
      <c r="J4" s="25"/>
    </row>
    <row r="5" spans="1:10" ht="45" customHeight="1">
      <c r="A5" s="28" t="s">
        <v>30</v>
      </c>
      <c r="B5" s="29"/>
      <c r="C5" s="29"/>
      <c r="D5" s="29"/>
      <c r="E5" s="29"/>
      <c r="F5" s="29"/>
      <c r="G5" s="29"/>
      <c r="H5" s="29"/>
      <c r="I5" s="29"/>
      <c r="J5" s="29"/>
    </row>
    <row r="6" spans="1:10">
      <c r="A6" s="48" t="s">
        <v>9</v>
      </c>
      <c r="B6" s="48" t="s">
        <v>8</v>
      </c>
      <c r="C6" s="48" t="s">
        <v>10</v>
      </c>
      <c r="D6" s="57" t="s">
        <v>11</v>
      </c>
      <c r="E6" s="48" t="s">
        <v>13</v>
      </c>
      <c r="F6" s="48"/>
      <c r="G6" s="48"/>
      <c r="H6" s="48"/>
      <c r="I6" s="48"/>
      <c r="J6" s="48"/>
    </row>
    <row r="7" spans="1:10">
      <c r="A7" s="48"/>
      <c r="B7" s="48"/>
      <c r="C7" s="48"/>
      <c r="D7" s="57"/>
      <c r="E7" s="48" t="s">
        <v>12</v>
      </c>
      <c r="F7" s="48" t="s">
        <v>14</v>
      </c>
      <c r="G7" s="48"/>
      <c r="H7" s="48"/>
      <c r="I7" s="48"/>
      <c r="J7" s="48"/>
    </row>
    <row r="8" spans="1:10" ht="62.25" customHeight="1">
      <c r="A8" s="48"/>
      <c r="B8" s="48"/>
      <c r="C8" s="48"/>
      <c r="D8" s="57"/>
      <c r="E8" s="48"/>
      <c r="F8" s="4" t="s">
        <v>15</v>
      </c>
      <c r="G8" s="48" t="s">
        <v>16</v>
      </c>
      <c r="H8" s="48"/>
      <c r="I8" s="48" t="s">
        <v>17</v>
      </c>
      <c r="J8" s="48"/>
    </row>
    <row r="9" spans="1:10">
      <c r="A9" s="20" t="s">
        <v>22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>
      <c r="A10" s="58" t="s">
        <v>0</v>
      </c>
      <c r="B10" s="58"/>
      <c r="C10" s="58"/>
      <c r="D10" s="58"/>
      <c r="E10" s="58"/>
      <c r="F10" s="58"/>
      <c r="G10" s="58"/>
      <c r="H10" s="58"/>
      <c r="I10" s="58"/>
      <c r="J10" s="58"/>
    </row>
    <row r="11" spans="1:10">
      <c r="A11" s="58" t="s">
        <v>21</v>
      </c>
      <c r="B11" s="58"/>
      <c r="C11" s="58"/>
      <c r="D11" s="58"/>
      <c r="E11" s="58"/>
      <c r="F11" s="58"/>
      <c r="G11" s="58"/>
      <c r="H11" s="58"/>
      <c r="I11" s="58"/>
      <c r="J11" s="58"/>
    </row>
    <row r="12" spans="1:10">
      <c r="A12" s="50" t="s">
        <v>1</v>
      </c>
      <c r="B12" s="53" t="s">
        <v>31</v>
      </c>
      <c r="C12" s="50" t="s">
        <v>2</v>
      </c>
      <c r="D12" s="8" t="s">
        <v>3</v>
      </c>
      <c r="E12" s="16">
        <f>SUM(E13:E13)</f>
        <v>9867.4</v>
      </c>
      <c r="F12" s="16">
        <f>SUM(F13:F13)</f>
        <v>9867.4</v>
      </c>
      <c r="G12" s="30">
        <v>0</v>
      </c>
      <c r="H12" s="30"/>
      <c r="I12" s="51">
        <v>0</v>
      </c>
      <c r="J12" s="52"/>
    </row>
    <row r="13" spans="1:10" ht="20.25" customHeight="1">
      <c r="A13" s="50"/>
      <c r="B13" s="53"/>
      <c r="C13" s="50"/>
      <c r="D13" s="10" t="s">
        <v>29</v>
      </c>
      <c r="E13" s="16">
        <f>SUM(F13:J13)</f>
        <v>9867.4</v>
      </c>
      <c r="F13" s="16">
        <f>9867.4</f>
        <v>9867.4</v>
      </c>
      <c r="G13" s="30">
        <v>0</v>
      </c>
      <c r="H13" s="30"/>
      <c r="I13" s="51">
        <v>0</v>
      </c>
      <c r="J13" s="52"/>
    </row>
    <row r="14" spans="1:10">
      <c r="A14" s="50" t="s">
        <v>5</v>
      </c>
      <c r="B14" s="53" t="s">
        <v>33</v>
      </c>
      <c r="C14" s="50" t="s">
        <v>2</v>
      </c>
      <c r="D14" s="8" t="s">
        <v>3</v>
      </c>
      <c r="E14" s="16">
        <f>E15</f>
        <v>62689.899999999994</v>
      </c>
      <c r="F14" s="16">
        <f>F15</f>
        <v>45132.6</v>
      </c>
      <c r="G14" s="30">
        <f>G15</f>
        <v>17557.3</v>
      </c>
      <c r="H14" s="30"/>
      <c r="I14" s="51">
        <v>0</v>
      </c>
      <c r="J14" s="52"/>
    </row>
    <row r="15" spans="1:10" ht="24.75" customHeight="1">
      <c r="A15" s="50"/>
      <c r="B15" s="53"/>
      <c r="C15" s="50"/>
      <c r="D15" s="10" t="s">
        <v>29</v>
      </c>
      <c r="E15" s="16">
        <f>SUM(F15:J15)</f>
        <v>62689.899999999994</v>
      </c>
      <c r="F15" s="16">
        <f>40132.6+5000</f>
        <v>45132.6</v>
      </c>
      <c r="G15" s="30">
        <f>12361.4+5195.9</f>
        <v>17557.3</v>
      </c>
      <c r="H15" s="30"/>
      <c r="I15" s="30">
        <v>0</v>
      </c>
      <c r="J15" s="30"/>
    </row>
    <row r="16" spans="1:10">
      <c r="A16" s="48" t="s">
        <v>7</v>
      </c>
      <c r="B16" s="49" t="s">
        <v>23</v>
      </c>
      <c r="C16" s="48" t="s">
        <v>2</v>
      </c>
      <c r="D16" s="11" t="s">
        <v>3</v>
      </c>
      <c r="E16" s="17">
        <f>SUM(E17:E17)</f>
        <v>3541.7</v>
      </c>
      <c r="F16" s="17">
        <f>SUM(F17:F17)</f>
        <v>1141.5</v>
      </c>
      <c r="G16" s="21">
        <f>G17</f>
        <v>1258.7</v>
      </c>
      <c r="H16" s="22"/>
      <c r="I16" s="21">
        <f>I17</f>
        <v>1141.5</v>
      </c>
      <c r="J16" s="22"/>
    </row>
    <row r="17" spans="1:13">
      <c r="A17" s="48"/>
      <c r="B17" s="49"/>
      <c r="C17" s="48"/>
      <c r="D17" s="11" t="s">
        <v>29</v>
      </c>
      <c r="E17" s="16">
        <f>SUM(F17:J17)</f>
        <v>3541.7</v>
      </c>
      <c r="F17" s="17">
        <v>1141.5</v>
      </c>
      <c r="G17" s="21">
        <f>243.3+1015.4</f>
        <v>1258.7</v>
      </c>
      <c r="H17" s="22"/>
      <c r="I17" s="21">
        <v>1141.5</v>
      </c>
      <c r="J17" s="22"/>
    </row>
    <row r="18" spans="1:13">
      <c r="A18" s="3"/>
      <c r="B18" s="7" t="s">
        <v>6</v>
      </c>
      <c r="C18" s="3"/>
      <c r="D18" s="12" t="s">
        <v>3</v>
      </c>
      <c r="E18" s="18">
        <f>E16+E14+E12</f>
        <v>76098.999999999985</v>
      </c>
      <c r="F18" s="18">
        <f>F16+F14+F12</f>
        <v>56141.5</v>
      </c>
      <c r="G18" s="26">
        <f>G16+G14+G12</f>
        <v>18816</v>
      </c>
      <c r="H18" s="27"/>
      <c r="I18" s="26">
        <f>I16+I14+I12</f>
        <v>1141.5</v>
      </c>
      <c r="J18" s="27"/>
      <c r="K18" s="6"/>
    </row>
    <row r="19" spans="1:13" ht="21">
      <c r="A19" s="3"/>
      <c r="B19" s="3"/>
      <c r="C19" s="3"/>
      <c r="D19" s="12" t="s">
        <v>29</v>
      </c>
      <c r="E19" s="18">
        <f>E12+E14+E16</f>
        <v>76098.999999999985</v>
      </c>
      <c r="F19" s="18">
        <f>F12+F14+F16</f>
        <v>56141.5</v>
      </c>
      <c r="G19" s="26">
        <f>G12+G14+G16</f>
        <v>18816</v>
      </c>
      <c r="H19" s="27"/>
      <c r="I19" s="26">
        <f>I12+I14+I16</f>
        <v>1141.5</v>
      </c>
      <c r="J19" s="27"/>
      <c r="K19" s="6"/>
      <c r="M19" s="5"/>
    </row>
    <row r="20" spans="1:13">
      <c r="A20" s="20" t="s">
        <v>27</v>
      </c>
      <c r="B20" s="20"/>
      <c r="C20" s="20"/>
      <c r="D20" s="20"/>
      <c r="E20" s="20"/>
      <c r="F20" s="20"/>
      <c r="G20" s="20"/>
      <c r="H20" s="20"/>
      <c r="I20" s="20"/>
      <c r="J20" s="20"/>
      <c r="K20" s="6"/>
    </row>
    <row r="21" spans="1:13">
      <c r="A21" s="32" t="s">
        <v>25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3">
      <c r="A22" s="34" t="s">
        <v>26</v>
      </c>
      <c r="B22" s="34"/>
      <c r="C22" s="34"/>
      <c r="D22" s="34"/>
      <c r="E22" s="34"/>
      <c r="F22" s="34"/>
      <c r="G22" s="34"/>
      <c r="H22" s="34"/>
      <c r="I22" s="34"/>
      <c r="J22" s="34"/>
    </row>
    <row r="23" spans="1:13">
      <c r="A23" s="41" t="s">
        <v>18</v>
      </c>
      <c r="B23" s="38" t="s">
        <v>24</v>
      </c>
      <c r="C23" s="35" t="s">
        <v>2</v>
      </c>
      <c r="D23" s="2" t="s">
        <v>3</v>
      </c>
      <c r="E23" s="17">
        <f>E24+E25</f>
        <v>59815.4</v>
      </c>
      <c r="F23" s="17">
        <f>F24+F25</f>
        <v>57215.4</v>
      </c>
      <c r="G23" s="30">
        <f>G24+G25</f>
        <v>2600</v>
      </c>
      <c r="H23" s="30"/>
      <c r="I23" s="30">
        <v>0</v>
      </c>
      <c r="J23" s="31"/>
    </row>
    <row r="24" spans="1:13">
      <c r="A24" s="42"/>
      <c r="B24" s="39"/>
      <c r="C24" s="36"/>
      <c r="D24" s="2" t="s">
        <v>4</v>
      </c>
      <c r="E24" s="17">
        <f>SUM(F24:J24)</f>
        <v>48665.4</v>
      </c>
      <c r="F24" s="17">
        <f>8665.4+40000</f>
        <v>48665.4</v>
      </c>
      <c r="G24" s="30">
        <v>0</v>
      </c>
      <c r="H24" s="30"/>
      <c r="I24" s="30">
        <v>0</v>
      </c>
      <c r="J24" s="31"/>
    </row>
    <row r="25" spans="1:13">
      <c r="A25" s="43"/>
      <c r="B25" s="40"/>
      <c r="C25" s="37"/>
      <c r="D25" s="11" t="s">
        <v>29</v>
      </c>
      <c r="E25" s="17">
        <f>SUM(F25:J25)</f>
        <v>11150</v>
      </c>
      <c r="F25" s="17">
        <v>8550</v>
      </c>
      <c r="G25" s="30">
        <f>1200+1400</f>
        <v>2600</v>
      </c>
      <c r="H25" s="30"/>
      <c r="I25" s="30">
        <v>0</v>
      </c>
      <c r="J25" s="31"/>
    </row>
    <row r="26" spans="1:13">
      <c r="A26" s="35"/>
      <c r="B26" s="44" t="s">
        <v>19</v>
      </c>
      <c r="C26" s="35"/>
      <c r="D26" s="9" t="s">
        <v>3</v>
      </c>
      <c r="E26" s="14">
        <f t="shared" ref="E26:F28" si="0">E23</f>
        <v>59815.4</v>
      </c>
      <c r="F26" s="14">
        <f t="shared" si="0"/>
        <v>57215.4</v>
      </c>
      <c r="G26" s="26">
        <f>G27+G28</f>
        <v>2600</v>
      </c>
      <c r="H26" s="27"/>
      <c r="I26" s="26">
        <v>0</v>
      </c>
      <c r="J26" s="27"/>
    </row>
    <row r="27" spans="1:13">
      <c r="A27" s="36"/>
      <c r="B27" s="45"/>
      <c r="C27" s="36"/>
      <c r="D27" s="12" t="s">
        <v>4</v>
      </c>
      <c r="E27" s="14">
        <f>E24</f>
        <v>48665.4</v>
      </c>
      <c r="F27" s="14">
        <f t="shared" si="0"/>
        <v>48665.4</v>
      </c>
      <c r="G27" s="26">
        <f>G24</f>
        <v>0</v>
      </c>
      <c r="H27" s="27"/>
      <c r="I27" s="26">
        <v>0</v>
      </c>
      <c r="J27" s="27"/>
    </row>
    <row r="28" spans="1:13" ht="21">
      <c r="A28" s="37"/>
      <c r="B28" s="46"/>
      <c r="C28" s="37"/>
      <c r="D28" s="13" t="s">
        <v>29</v>
      </c>
      <c r="E28" s="14">
        <f t="shared" si="0"/>
        <v>11150</v>
      </c>
      <c r="F28" s="14">
        <f t="shared" si="0"/>
        <v>8550</v>
      </c>
      <c r="G28" s="23">
        <f>G25</f>
        <v>2600</v>
      </c>
      <c r="H28" s="23"/>
      <c r="I28" s="23">
        <v>0</v>
      </c>
      <c r="J28" s="23"/>
    </row>
    <row r="29" spans="1:13">
      <c r="A29" s="34"/>
      <c r="B29" s="47" t="s">
        <v>20</v>
      </c>
      <c r="C29" s="24" t="s">
        <v>2</v>
      </c>
      <c r="D29" s="9" t="s">
        <v>3</v>
      </c>
      <c r="E29" s="14">
        <f>F29+G29+I29</f>
        <v>135914.4</v>
      </c>
      <c r="F29" s="14">
        <f>F18+F26</f>
        <v>113356.9</v>
      </c>
      <c r="G29" s="23">
        <f>G18+G26:H26</f>
        <v>21416</v>
      </c>
      <c r="H29" s="23"/>
      <c r="I29" s="23">
        <f>I18+I26:J26</f>
        <v>1141.5</v>
      </c>
      <c r="J29" s="23"/>
      <c r="M29" s="5"/>
    </row>
    <row r="30" spans="1:13">
      <c r="A30" s="34"/>
      <c r="B30" s="47"/>
      <c r="C30" s="24"/>
      <c r="D30" s="9" t="s">
        <v>4</v>
      </c>
      <c r="E30" s="14">
        <f>E27</f>
        <v>48665.4</v>
      </c>
      <c r="F30" s="14">
        <f>F27</f>
        <v>48665.4</v>
      </c>
      <c r="G30" s="23">
        <f>G27</f>
        <v>0</v>
      </c>
      <c r="H30" s="23"/>
      <c r="I30" s="23">
        <v>0</v>
      </c>
      <c r="J30" s="23"/>
      <c r="M30" s="5"/>
    </row>
    <row r="31" spans="1:13" ht="21">
      <c r="A31" s="34"/>
      <c r="B31" s="47"/>
      <c r="C31" s="24"/>
      <c r="D31" s="9" t="s">
        <v>29</v>
      </c>
      <c r="E31" s="14">
        <f>E28+E19</f>
        <v>87248.999999999985</v>
      </c>
      <c r="F31" s="14">
        <f>F18+F28</f>
        <v>64691.5</v>
      </c>
      <c r="G31" s="23">
        <f>G19+G28</f>
        <v>21416</v>
      </c>
      <c r="H31" s="23"/>
      <c r="I31" s="23">
        <f>I19+I28</f>
        <v>1141.5</v>
      </c>
      <c r="J31" s="23"/>
      <c r="M31" s="5"/>
    </row>
    <row r="32" spans="1:13">
      <c r="E32" s="15"/>
    </row>
    <row r="33" spans="4:6" ht="15" customHeight="1">
      <c r="D33" s="54" t="s">
        <v>32</v>
      </c>
      <c r="E33" s="54"/>
      <c r="F33" s="54"/>
    </row>
    <row r="35" spans="4:6" ht="33" customHeight="1"/>
    <row r="37" spans="4:6" ht="15" customHeight="1"/>
    <row r="44" spans="4:6" ht="18" customHeight="1"/>
    <row r="46" spans="4:6" ht="15" customHeight="1"/>
    <row r="56" spans="11:11" ht="27" customHeight="1"/>
    <row r="61" spans="11:11" ht="15.75" customHeight="1"/>
    <row r="63" spans="11:11">
      <c r="K63" s="5"/>
    </row>
  </sheetData>
  <mergeCells count="71">
    <mergeCell ref="D33:F33"/>
    <mergeCell ref="H1:J3"/>
    <mergeCell ref="B6:B8"/>
    <mergeCell ref="C6:C8"/>
    <mergeCell ref="D6:D8"/>
    <mergeCell ref="E7:E8"/>
    <mergeCell ref="B14:B15"/>
    <mergeCell ref="C14:C15"/>
    <mergeCell ref="A10:J10"/>
    <mergeCell ref="A11:J11"/>
    <mergeCell ref="I15:J15"/>
    <mergeCell ref="I14:J14"/>
    <mergeCell ref="A12:A13"/>
    <mergeCell ref="B12:B13"/>
    <mergeCell ref="C12:C13"/>
    <mergeCell ref="G12:H12"/>
    <mergeCell ref="I16:J16"/>
    <mergeCell ref="E6:J6"/>
    <mergeCell ref="F7:J7"/>
    <mergeCell ref="G8:H8"/>
    <mergeCell ref="I8:J8"/>
    <mergeCell ref="A9:J9"/>
    <mergeCell ref="A6:A8"/>
    <mergeCell ref="I12:J12"/>
    <mergeCell ref="G13:H13"/>
    <mergeCell ref="I13:J13"/>
    <mergeCell ref="G17:H17"/>
    <mergeCell ref="A29:A31"/>
    <mergeCell ref="B29:B31"/>
    <mergeCell ref="G14:H14"/>
    <mergeCell ref="G16:H16"/>
    <mergeCell ref="G15:H15"/>
    <mergeCell ref="A16:A17"/>
    <mergeCell ref="B16:B17"/>
    <mergeCell ref="C16:C17"/>
    <mergeCell ref="A14:A15"/>
    <mergeCell ref="A21:J21"/>
    <mergeCell ref="A22:J22"/>
    <mergeCell ref="G26:H26"/>
    <mergeCell ref="C23:C25"/>
    <mergeCell ref="B23:B25"/>
    <mergeCell ref="A23:A25"/>
    <mergeCell ref="A26:A28"/>
    <mergeCell ref="C26:C28"/>
    <mergeCell ref="B26:B28"/>
    <mergeCell ref="I27:J27"/>
    <mergeCell ref="I23:J23"/>
    <mergeCell ref="G24:H24"/>
    <mergeCell ref="I24:J24"/>
    <mergeCell ref="I25:J25"/>
    <mergeCell ref="G23:H23"/>
    <mergeCell ref="I28:J28"/>
    <mergeCell ref="A5:J5"/>
    <mergeCell ref="G25:H25"/>
    <mergeCell ref="G31:H31"/>
    <mergeCell ref="G29:H29"/>
    <mergeCell ref="I31:J31"/>
    <mergeCell ref="I29:J29"/>
    <mergeCell ref="I30:J30"/>
    <mergeCell ref="G27:H27"/>
    <mergeCell ref="I26:J26"/>
    <mergeCell ref="A20:J20"/>
    <mergeCell ref="I17:J17"/>
    <mergeCell ref="G30:H30"/>
    <mergeCell ref="C29:C31"/>
    <mergeCell ref="H4:J4"/>
    <mergeCell ref="G18:H18"/>
    <mergeCell ref="G19:H19"/>
    <mergeCell ref="I18:J18"/>
    <mergeCell ref="I19:J19"/>
    <mergeCell ref="G28:H28"/>
  </mergeCells>
  <phoneticPr fontId="0" type="noConversion"/>
  <printOptions horizontalCentered="1" verticalCentered="1"/>
  <pageMargins left="0.23622047244094491" right="0.23622047244094491" top="0.35433070866141736" bottom="0.15748031496062992" header="0.31496062992125984" footer="0.31496062992125984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1"/>
  <sheetViews>
    <sheetView tabSelected="1" workbookViewId="0">
      <selection activeCell="H1" sqref="H1:J3"/>
    </sheetView>
  </sheetViews>
  <sheetFormatPr defaultRowHeight="15"/>
  <sheetData>
    <row r="1" spans="8:8" ht="147">
      <c r="H1" s="19" t="s">
        <v>34</v>
      </c>
    </row>
  </sheetData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1"/>
  <sheetViews>
    <sheetView tabSelected="1" workbookViewId="0">
      <selection activeCell="H1" sqref="H1:J3"/>
    </sheetView>
  </sheetViews>
  <sheetFormatPr defaultRowHeight="15"/>
  <sheetData>
    <row r="1" spans="8:8" ht="147">
      <c r="H1" s="19" t="s">
        <v>34</v>
      </c>
    </row>
  </sheetData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 (2)</vt:lpstr>
      <vt:lpstr>Лист2</vt:lpstr>
      <vt:lpstr>Лист3</vt:lpstr>
      <vt:lpstr>'Лист1 (2)'!Заголовки_для_печати</vt:lpstr>
      <vt:lpstr>'Лист1 (2)'!Область_печати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Иван Вячеславович</dc:creator>
  <cp:lastModifiedBy>Vika</cp:lastModifiedBy>
  <cp:lastPrinted>2015-06-09T06:08:31Z</cp:lastPrinted>
  <dcterms:created xsi:type="dcterms:W3CDTF">2014-04-14T04:30:29Z</dcterms:created>
  <dcterms:modified xsi:type="dcterms:W3CDTF">2015-06-09T06:09:29Z</dcterms:modified>
</cp:coreProperties>
</file>